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Q" sheetId="1" state="visible" r:id="rId3"/>
    <sheet name="สรุปตามหมวด" sheetId="2" state="visible" r:id="rId4"/>
    <sheet name="วิธีใช้" sheetId="3" state="visible" r:id="rId5"/>
  </sheets>
  <definedNames>
    <definedName function="false" hidden="false" localSheetId="0" name="_xlnm.Print_Titles" vbProcedure="false">BOQ!$8:$8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<sst xmlns="http://schemas.openxmlformats.org/spreadsheetml/2006/main" count="150" uniqueCount="124">
  <si>
    <t xml:space="preserve">บัญชีแสดงปริมาณงานและราคา (Bill of Quantities — BOQ)</t>
  </si>
  <si>
    <t xml:space="preserve">เทมเพลตฟรีจาก SPN Soil Engineering Co., Ltd. · spnsoiltest.com · ช่องสีเหลือง/ตัวอักษรสีน้ำเงิน = กรอกเอง · ช่องสีเทา = สูตรคำนวณอัตโนมัติ ห้ามพิมพ์ทับ</t>
  </si>
  <si>
    <t xml:space="preserve">ชื่อโครงการ</t>
  </si>
  <si>
    <t xml:space="preserve">บ้านพักอาศัย 2 ชั้น (ตัวอย่าง)</t>
  </si>
  <si>
    <t xml:space="preserve">เจ้าของโครงการ</t>
  </si>
  <si>
    <t xml:space="preserve">ที่ตั้งโครงการ</t>
  </si>
  <si>
    <t xml:space="preserve">ผู้จัดทำ BOQ</t>
  </si>
  <si>
    <t xml:space="preserve">วันที่จัดทำ</t>
  </si>
  <si>
    <t xml:space="preserve">อ้างอิงแบบเลขที่ / ฉบับ</t>
  </si>
  <si>
    <t xml:space="preserve">ลำดับ</t>
  </si>
  <si>
    <t xml:space="preserve">รายการ</t>
  </si>
  <si>
    <t xml:space="preserve">ปริมาณ</t>
  </si>
  <si>
    <t xml:space="preserve">หน่วย</t>
  </si>
  <si>
    <t xml:space="preserve">ค่าวัสดุ/หน่วย (บาท)</t>
  </si>
  <si>
    <t xml:space="preserve">ค่าแรง/หน่วย (บาท)</t>
  </si>
  <si>
    <t xml:space="preserve">รวมค่าวัสดุ (บาท)</t>
  </si>
  <si>
    <t xml:space="preserve">รวมค่าแรง (บาท)</t>
  </si>
  <si>
    <t xml:space="preserve">รวมทั้งสิ้น (บาท)</t>
  </si>
  <si>
    <t xml:space="preserve">หมายเหตุ</t>
  </si>
  <si>
    <t xml:space="preserve">หมวด 1 งานเตรียมการและสำรวจ</t>
  </si>
  <si>
    <t xml:space="preserve">1.1</t>
  </si>
  <si>
    <t xml:space="preserve">เจาะสำรวจดิน 2–3 หลุม ลึก 20–30 ม. พร้อม Lab Test พื้นฐาน และรายงานรับรองโดยวิศวกร (กว.)</t>
  </si>
  <si>
    <t xml:space="preserve">งาน</t>
  </si>
  <si>
    <t xml:space="preserve">ราคาเริ่มต้นตาม spnsoiltest.com/blog/soil-boring-price-2026/ ยังไม่รวมค่าเดินทาง</t>
  </si>
  <si>
    <t xml:space="preserve">1.2</t>
  </si>
  <si>
    <t xml:space="preserve">งานสำรวจและวางผัง (Survey / Setting Out)</t>
  </si>
  <si>
    <t xml:space="preserve">ตัวเลขสมมติ</t>
  </si>
  <si>
    <t xml:space="preserve">1.3</t>
  </si>
  <si>
    <t xml:space="preserve">งานปรับพื้นที่ / รื้อถอน</t>
  </si>
  <si>
    <t xml:space="preserve">กรอกตามแบบ</t>
  </si>
  <si>
    <t xml:space="preserve">รวมหมวด 1 งานเตรียมการและสำรวจ</t>
  </si>
  <si>
    <t xml:space="preserve">หมวด 2 งานเสาเข็มและฐานราก</t>
  </si>
  <si>
    <t xml:space="preserve">2.1</t>
  </si>
  <si>
    <t xml:space="preserve">เสาเข็มคอนกรีตอัดแรง I-22 ยาว 21 ม. (รวมตอก)</t>
  </si>
  <si>
    <t xml:space="preserve">ต้น</t>
  </si>
  <si>
    <t xml:space="preserve">ตัวเลขสมมติ — ขนาด/ความยาวตามแบบวิศวกร</t>
  </si>
  <si>
    <t xml:space="preserve">2.2</t>
  </si>
  <si>
    <t xml:space="preserve">ทดสอบเสาเข็ม Seismic Integrity Test</t>
  </si>
  <si>
    <t xml:space="preserve">ประมาณ 100–150 บาท/ต้น มีค่าบริการขั้นต่ำต่อครั้ง</t>
  </si>
  <si>
    <t xml:space="preserve">2.3</t>
  </si>
  <si>
    <t xml:space="preserve">ทดสอบเสาเข็ม Dynamic Load Test (PDA)</t>
  </si>
  <si>
    <t xml:space="preserve">เริ่มต้นประมาณ 5,500 บาท/ต้น ยังไม่รวมค่าเดินทาง</t>
  </si>
  <si>
    <t xml:space="preserve">2.4</t>
  </si>
  <si>
    <t xml:space="preserve">ฐานราก คสล. รวมทรายรองพื้น คอนกรีตหยาบ</t>
  </si>
  <si>
    <t xml:space="preserve">ฐาน</t>
  </si>
  <si>
    <t xml:space="preserve">รวมหมวด 2 งานเสาเข็มและฐานราก</t>
  </si>
  <si>
    <t xml:space="preserve">หมวด 3 งานโครงสร้างคอนกรีตเสริมเหล็ก</t>
  </si>
  <si>
    <t xml:space="preserve">3.1</t>
  </si>
  <si>
    <t xml:space="preserve">คอนกรีตโครงสร้าง กำลังอัด 240 ksc</t>
  </si>
  <si>
    <t xml:space="preserve">ลบ.ม.</t>
  </si>
  <si>
    <t xml:space="preserve">3.2</t>
  </si>
  <si>
    <t xml:space="preserve">เหล็กเสริม SD40</t>
  </si>
  <si>
    <t xml:space="preserve">กก.</t>
  </si>
  <si>
    <t xml:space="preserve">3.3</t>
  </si>
  <si>
    <t xml:space="preserve">ไม้แบบ + ค้ำยัน</t>
  </si>
  <si>
    <t xml:space="preserve">ตร.ม.</t>
  </si>
  <si>
    <t xml:space="preserve">3.4</t>
  </si>
  <si>
    <t xml:space="preserve">ทรายถมปรับระดับ บดอัดแน่น</t>
  </si>
  <si>
    <t xml:space="preserve">รวมหมวด 3 งานโครงสร้างคอนกรีตเสริมเหล็ก</t>
  </si>
  <si>
    <t xml:space="preserve">หมวด 4 งานสถาปัตยกรรม</t>
  </si>
  <si>
    <t xml:space="preserve">4.1</t>
  </si>
  <si>
    <t xml:space="preserve">งานผนังก่ออิฐ ฉาบปูน</t>
  </si>
  <si>
    <t xml:space="preserve">4.2</t>
  </si>
  <si>
    <t xml:space="preserve">งานหลังคาและโครงหลังคา</t>
  </si>
  <si>
    <t xml:space="preserve">4.3</t>
  </si>
  <si>
    <t xml:space="preserve">งานพื้นและผิวพื้น</t>
  </si>
  <si>
    <t xml:space="preserve">4.4</t>
  </si>
  <si>
    <t xml:space="preserve">งานฝ้าเพดาน</t>
  </si>
  <si>
    <t xml:space="preserve">4.5</t>
  </si>
  <si>
    <t xml:space="preserve">งานประตู-หน้าต่าง</t>
  </si>
  <si>
    <t xml:space="preserve">ชุด</t>
  </si>
  <si>
    <t xml:space="preserve">4.6</t>
  </si>
  <si>
    <t xml:space="preserve">งานทาสี</t>
  </si>
  <si>
    <t xml:space="preserve">รวมหมวด 4 งานสถาปัตยกรรม</t>
  </si>
  <si>
    <t xml:space="preserve">หมวด 5 งานระบบไฟฟ้า ประปา และสุขาภิบาล</t>
  </si>
  <si>
    <t xml:space="preserve">5.1</t>
  </si>
  <si>
    <t xml:space="preserve">งานระบบไฟฟ้าและสื่อสาร</t>
  </si>
  <si>
    <t xml:space="preserve">จุด</t>
  </si>
  <si>
    <t xml:space="preserve">5.2</t>
  </si>
  <si>
    <t xml:space="preserve">งานระบบประปาและสุขภัณฑ์</t>
  </si>
  <si>
    <t xml:space="preserve">5.3</t>
  </si>
  <si>
    <t xml:space="preserve">งานระบบระบายน้ำและบ่อบำบัด</t>
  </si>
  <si>
    <t xml:space="preserve">รวมหมวด 5 งานระบบไฟฟ้า ประปา และสุขาภิบาล</t>
  </si>
  <si>
    <t xml:space="preserve">หมวด 6 งานภายนอกและอื่น ๆ</t>
  </si>
  <si>
    <t xml:space="preserve">6.1</t>
  </si>
  <si>
    <t xml:space="preserve">งานรั้ว ประตูรั้ว</t>
  </si>
  <si>
    <t xml:space="preserve">ม.</t>
  </si>
  <si>
    <t xml:space="preserve">6.2</t>
  </si>
  <si>
    <t xml:space="preserve">งานถนน ลานจอด และภูมิทัศน์</t>
  </si>
  <si>
    <t xml:space="preserve">6.3</t>
  </si>
  <si>
    <t xml:space="preserve">งานทำความสะอาดและเก็บงาน</t>
  </si>
  <si>
    <t xml:space="preserve">รวมหมวด 6 งานภายนอกและอื่น ๆ</t>
  </si>
  <si>
    <t xml:space="preserve">รวมค่างานต้นทุน (Direct Cost) ทุกหมวด</t>
  </si>
  <si>
    <t xml:space="preserve">ค่าดำเนินการ กำไร และภาษี (Factor F) — กรอก % ในช่อง I</t>
  </si>
  <si>
    <t xml:space="preserve">ตัวอย่าง 25% ให้ปรับตามข้อตกลง/ตาราง Factor F ของหน่วยงาน</t>
  </si>
  <si>
    <t xml:space="preserve">มูลค่า Factor F</t>
  </si>
  <si>
    <t xml:space="preserve">รวมก่อนภาษีมูลค่าเพิ่ม</t>
  </si>
  <si>
    <t xml:space="preserve">ภาษีมูลค่าเพิ่ม (VAT) — กรอก % ในช่อง I</t>
  </si>
  <si>
    <t xml:space="preserve">อัตรา VAT ปัจจุบัน 7% ตรวจสอบก่อนใช้</t>
  </si>
  <si>
    <t xml:space="preserve">มูลค่า VAT</t>
  </si>
  <si>
    <t xml:space="preserve">รวมราคาทั้งสิ้น (Grand Total)</t>
  </si>
  <si>
    <t xml:space="preserve">สรุปราคาตามหมวดงาน</t>
  </si>
  <si>
    <t xml:space="preserve">คำนวณอัตโนมัติจากชีต BOQ — ไม่ต้องกรอก</t>
  </si>
  <si>
    <t xml:space="preserve">หมวดงาน</t>
  </si>
  <si>
    <t xml:space="preserve">ค่าวัสดุ (บาท)</t>
  </si>
  <si>
    <t xml:space="preserve">ค่าแรง (บาท)</t>
  </si>
  <si>
    <t xml:space="preserve">รวม (บาท)</t>
  </si>
  <si>
    <t xml:space="preserve">สัดส่วน (%)</t>
  </si>
  <si>
    <t xml:space="preserve">รวมค่างานต้นทุน</t>
  </si>
  <si>
    <t xml:space="preserve">รวมราคาทั้งสิ้น (รวม Factor F และ VAT)</t>
  </si>
  <si>
    <t xml:space="preserve">วิธีใช้เทมเพลต BOQ ของ SPN</t>
  </si>
  <si>
    <t xml:space="preserve">1. กรอกข้อมูลโครงการในหัวตาราง (ช่องสีเหลือง) และแก้รายการงานในคอลัมน์ "รายการ" ให้ตรงกับแบบก่อสร้างชุดที่ใช้ยื่นขออนุญาต</t>
  </si>
  <si>
    <t xml:space="preserve">2. กรอก ปริมาณ · หน่วย · ค่าวัสดุ/หน่วย · ค่าแรง/หน่วย เฉพาะช่องสีเหลือง (ตัวอักษรสีน้ำเงิน) — ช่องสีเทาเป็นสูตรคำนวณอัตโนมัติ ห้ามพิมพ์ทับ</t>
  </si>
  <si>
    <t xml:space="preserve">3. เพิ่มแถวรายการได้โดยแทรกแถว "ภายใน" หมวดเดิม (เหนือแถวรวมหมวด) สูตร SUM ของแถวรวมหมวดจะขยายช่วงให้เอง ถ้าแทรกนอกช่วงให้ตรวจสูตร SUM อีกครั้ง</t>
  </si>
  <si>
    <t xml:space="preserve">4. ปรับ % Factor F และ % VAT ในช่องสีเหลืองท้ายตารางตามข้อตกลงของโครงการ ตัวเลขตั้งต้น 25% และ 7% เป็นเพียงตัวอย่าง</t>
  </si>
  <si>
    <t xml:space="preserve">5. ชีต "สรุปตามหมวด" ดึงยอดจากชีต BOQ อัตโนมัติ ใช้เทียบใบเสนอราคาผู้รับเหมาแต่ละรายทีละหมวด</t>
  </si>
  <si>
    <t xml:space="preserve">⚠️ ตัวเลขตัวอย่างในไฟล์ (หมายเหตุว่า "ตัวเลขสมมติ") ใช้แสดงรูปแบบเอกสารเท่านั้น ราคาวัสดุและค่าแรงจริงขึ้นกับสเปก พื้นที่ ช่วงเวลา และผู้รับเหมาแต่ละราย ให้ลบหรือแก้ก่อนใช้จริง</t>
  </si>
  <si>
    <t xml:space="preserve">⚠️ ราคาบริการ SPN ในตัวอย่าง (เจาะสำรวจดิน, ทดสอบเสาเข็ม) เป็นราคาเริ่มต้นโดยประมาณ ยังไม่รวมค่าเดินทางและค่าขนย้ายเครื่องมือ ซึ่งคิดเพิ่มตามระยะทางของหน้างาน — ขอใบเสนอราคาจริงฟรีภายใน 24 ชม.</t>
  </si>
  <si>
    <t xml:space="preserve">ลำดับงานที่ถูกต้อง: เจาะสำรวจดิน → ออกแบบฐานรากและโครงสร้างโดยวิศวกร → แบบครบชุด → ถอด BOQ  (BOQ ที่ถอดจากแบบที่ยังไม่มีข้อมูลดินคือการเดา)</t>
  </si>
  <si>
    <t xml:space="preserve">อ่านวิธีถอดแบบและตัวอย่าง BOQ ฉบับเต็ม: https://www.spnsoiltest.com/blog/boq-cost-estimation/</t>
  </si>
  <si>
    <t xml:space="preserve">ราคาเจาะสำรวจดิน 2026: https://www.spnsoiltest.com/blog/soil-boring-price-2026/</t>
  </si>
  <si>
    <t xml:space="preserve">ราคาทดสอบเสาเข็ม 2026: https://www.spnsoiltest.com/blog/pile-test-price-2026/</t>
  </si>
  <si>
    <t xml:space="preserve">SPN Soil Engineering Co., Ltd. · โทร 064-746-9601 / 02-130-7987 · LINE @spnth · info@spnth.com · 55/10 ม.3 ต.ศีรษะจรเข้น้อย อ.บางเสาธง จ.สมุทรปราการ 10570</t>
  </si>
  <si>
    <t xml:space="preserve">© 2026 SPN Soil Engineering Co., Ltd. — แจกฟรีเพื่อใช้งานทั่วไป ห้ามนำไปจำหน่าย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</si>
</sst>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3A6B"/>
      <name val="Tahoma"/>
      <family val="0"/>
      <charset val="1"/>
    </font>
    <font>
      <i val="true"/>
      <sz val="9"/>
      <color rgb="FF6B7280"/>
      <name val="Tahoma"/>
      <family val="0"/>
      <charset val="1"/>
    </font>
    <font>
      <b val="true"/>
      <sz val="10"/>
      <color rgb="FF1A3A6B"/>
      <name val="Tahoma"/>
      <family val="0"/>
      <charset val="1"/>
    </font>
    <font>
      <sz val="10"/>
      <color rgb="FF0000FF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sz val="10"/>
      <color rgb="FF000000"/>
      <name val="Tahoma"/>
      <family val="0"/>
      <charset val="1"/>
    </font>
    <font>
      <b val="true"/>
      <sz val="10"/>
      <color rgb="FF000000"/>
      <name val="Tahoma"/>
      <family val="0"/>
      <charset val="1"/>
    </font>
    <font>
      <b val="true"/>
      <sz val="11"/>
      <color rgb="FF1A3A6B"/>
      <name val="Tahoma"/>
      <family val="0"/>
      <charset val="1"/>
    </font>
    <font>
      <b val="true"/>
      <sz val="14"/>
      <color rgb="FF1A3A6B"/>
      <name val="Tahoma"/>
      <family val="0"/>
      <charset val="1"/>
    </font>
    <font>
      <sz val="10"/>
      <color rgb="FF008000"/>
      <name val="Tahoma"/>
      <family val="0"/>
      <charset val="1"/>
    </font>
    <font>
      <b val="true"/>
      <sz val="10"/>
      <color rgb="FFB45309"/>
      <name val="Tahoma"/>
      <family val="0"/>
      <charset val="1"/>
    </font>
    <font>
      <sz val="10"/>
      <color rgb="FF1D4ED8"/>
      <name val="Tahoma"/>
      <family val="0"/>
      <charset val="1"/>
    </font>
    <font>
      <sz val="9"/>
      <color rgb="FF6B7280"/>
      <name val="Tahom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3F4F6"/>
      </patternFill>
    </fill>
    <fill>
      <patternFill patternType="solid">
        <fgColor rgb="FF1A3A6B"/>
        <bgColor rgb="FF333399"/>
      </patternFill>
    </fill>
    <fill>
      <patternFill patternType="solid">
        <fgColor rgb="FFF0F5FF"/>
        <bgColor rgb="FFF3F4F6"/>
      </patternFill>
    </fill>
    <fill>
      <patternFill patternType="solid">
        <fgColor rgb="FFF3F4F6"/>
        <bgColor rgb="FFF0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C5D2"/>
      </left>
      <right/>
      <top style="thin">
        <color rgb="FFBFC5D2"/>
      </top>
      <bottom style="thin">
        <color rgb="FFBFC5D2"/>
      </bottom>
      <diagonal/>
    </border>
    <border diagonalUp="false" diagonalDown="false"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5D2"/>
      <rgbColor rgb="FF808080"/>
      <rgbColor rgb="FF9999FF"/>
      <rgbColor rgb="FF993366"/>
      <rgbColor rgb="FFFFF7CC"/>
      <rgbColor rgb="FFF0F5FF"/>
      <rgbColor rgb="FF660066"/>
      <rgbColor rgb="FFFF8080"/>
      <rgbColor rgb="FF1D4E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A3A6B"/>
      <rgbColor rgb="FF339966"/>
      <rgbColor rgb="FF003300"/>
      <rgbColor rgb="FF333300"/>
      <rgbColor rgb="FFB45309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6" min="5" style="0" width="16"/>
    <col collapsed="false" customWidth="true" hidden="false" outlineLevel="0" max="8" min="7" style="0" width="17"/>
    <col collapsed="false" customWidth="true" hidden="false" outlineLevel="0" max="9" min="9" style="0" width="18"/>
    <col collapsed="false" customWidth="true" hidden="false" outlineLevel="0" max="10" min="10" style="0" width="30"/>
  </cols>
  <sheetData>
    <row r="1" customFormat="false" ht="19.4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9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F4" s="3" t="s">
        <v>4</v>
      </c>
      <c r="G4" s="4"/>
      <c r="H4" s="4"/>
      <c r="I4" s="4"/>
    </row>
    <row r="5" customFormat="false" ht="15" hidden="false" customHeight="false" outlineLevel="0" collapsed="false">
      <c r="A5" s="3" t="s">
        <v>5</v>
      </c>
      <c r="B5" s="4"/>
      <c r="C5" s="4"/>
      <c r="D5" s="4"/>
      <c r="F5" s="3" t="s">
        <v>6</v>
      </c>
      <c r="G5" s="4"/>
      <c r="H5" s="4"/>
      <c r="I5" s="4"/>
    </row>
    <row r="6" customFormat="false" ht="15" hidden="false" customHeight="false" outlineLevel="0" collapsed="false">
      <c r="A6" s="3" t="s">
        <v>7</v>
      </c>
      <c r="B6" s="4"/>
      <c r="C6" s="4"/>
      <c r="D6" s="4"/>
      <c r="F6" s="3" t="s">
        <v>8</v>
      </c>
      <c r="G6" s="4"/>
      <c r="H6" s="4"/>
      <c r="I6" s="4"/>
    </row>
    <row r="8" customFormat="false" ht="31.5" hidden="false" customHeight="true" outlineLevel="0" collapsed="false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</row>
    <row r="9" customFormat="false" ht="12.65" hidden="false" customHeight="false" outlineLevel="0" collapsed="false">
      <c r="A9" s="6" t="s">
        <v>19</v>
      </c>
      <c r="B9" s="6"/>
      <c r="C9" s="6"/>
      <c r="D9" s="6"/>
      <c r="E9" s="6"/>
      <c r="F9" s="6"/>
      <c r="G9" s="6"/>
      <c r="H9" s="6"/>
      <c r="I9" s="6"/>
      <c r="J9" s="6"/>
    </row>
    <row r="10" customFormat="false" ht="33.55" hidden="false" customHeight="false" outlineLevel="0" collapsed="false">
      <c r="A10" s="7" t="s">
        <v>20</v>
      </c>
      <c r="B10" s="8" t="s">
        <v>21</v>
      </c>
      <c r="C10" s="9" t="n">
        <v>1</v>
      </c>
      <c r="D10" s="10" t="s">
        <v>22</v>
      </c>
      <c r="E10" s="9" t="n">
        <v>30000</v>
      </c>
      <c r="F10" s="9" t="n">
        <v>0</v>
      </c>
      <c r="G10" s="11" t="n">
        <f aca="false">C10*E10</f>
        <v>30000</v>
      </c>
      <c r="H10" s="11" t="n">
        <f aca="false">C10*F10</f>
        <v>0</v>
      </c>
      <c r="I10" s="11" t="n">
        <f aca="false">G10+H10</f>
        <v>30000</v>
      </c>
      <c r="J10" s="8" t="s">
        <v>23</v>
      </c>
    </row>
    <row r="11" customFormat="false" ht="15" hidden="false" customHeight="false" outlineLevel="0" collapsed="false">
      <c r="A11" s="7" t="s">
        <v>24</v>
      </c>
      <c r="B11" s="8" t="s">
        <v>25</v>
      </c>
      <c r="C11" s="9" t="n">
        <v>1</v>
      </c>
      <c r="D11" s="10" t="s">
        <v>22</v>
      </c>
      <c r="E11" s="9" t="n">
        <v>0</v>
      </c>
      <c r="F11" s="9" t="n">
        <v>8000</v>
      </c>
      <c r="G11" s="11" t="n">
        <f aca="false">C11*E11</f>
        <v>0</v>
      </c>
      <c r="H11" s="11" t="n">
        <f aca="false">C11*F11</f>
        <v>8000</v>
      </c>
      <c r="I11" s="11" t="n">
        <f aca="false">G11+H11</f>
        <v>8000</v>
      </c>
      <c r="J11" s="8" t="s">
        <v>26</v>
      </c>
    </row>
    <row r="12" customFormat="false" ht="15" hidden="false" customHeight="false" outlineLevel="0" collapsed="false">
      <c r="A12" s="7" t="s">
        <v>27</v>
      </c>
      <c r="B12" s="8" t="s">
        <v>28</v>
      </c>
      <c r="C12" s="9" t="n">
        <v>1</v>
      </c>
      <c r="D12" s="10" t="s">
        <v>22</v>
      </c>
      <c r="E12" s="9" t="n">
        <v>0</v>
      </c>
      <c r="F12" s="9" t="n">
        <v>0</v>
      </c>
      <c r="G12" s="11" t="n">
        <f aca="false">C12*E12</f>
        <v>0</v>
      </c>
      <c r="H12" s="11" t="n">
        <f aca="false">C12*F12</f>
        <v>0</v>
      </c>
      <c r="I12" s="11" t="n">
        <f aca="false">G12+H12</f>
        <v>0</v>
      </c>
      <c r="J12" s="8" t="s">
        <v>29</v>
      </c>
    </row>
    <row r="13" customFormat="false" ht="15" hidden="false" customHeight="false" outlineLevel="0" collapsed="false">
      <c r="A13" s="12" t="s">
        <v>30</v>
      </c>
      <c r="B13" s="12"/>
      <c r="C13" s="12"/>
      <c r="D13" s="12"/>
      <c r="E13" s="12"/>
      <c r="F13" s="12"/>
      <c r="G13" s="13" t="n">
        <f aca="false">SUM(G10:G12)</f>
        <v>30000</v>
      </c>
      <c r="H13" s="13" t="n">
        <f aca="false">SUM(H10:H12)</f>
        <v>8000</v>
      </c>
      <c r="I13" s="13" t="n">
        <f aca="false">SUM(I10:I12)</f>
        <v>38000</v>
      </c>
      <c r="J13" s="14"/>
    </row>
    <row r="15" customFormat="false" ht="12.65" hidden="false" customHeight="false" outlineLevel="0" collapsed="false">
      <c r="A15" s="6" t="s">
        <v>31</v>
      </c>
      <c r="B15" s="6"/>
      <c r="C15" s="6"/>
      <c r="D15" s="6"/>
      <c r="E15" s="6"/>
      <c r="F15" s="6"/>
      <c r="G15" s="6"/>
      <c r="H15" s="6"/>
      <c r="I15" s="6"/>
      <c r="J15" s="6"/>
    </row>
    <row r="16" customFormat="false" ht="22.35" hidden="false" customHeight="false" outlineLevel="0" collapsed="false">
      <c r="A16" s="7" t="s">
        <v>32</v>
      </c>
      <c r="B16" s="8" t="s">
        <v>33</v>
      </c>
      <c r="C16" s="9" t="n">
        <v>30</v>
      </c>
      <c r="D16" s="10" t="s">
        <v>34</v>
      </c>
      <c r="E16" s="9" t="n">
        <v>6000</v>
      </c>
      <c r="F16" s="9" t="n">
        <v>1500</v>
      </c>
      <c r="G16" s="11" t="n">
        <f aca="false">C16*E16</f>
        <v>180000</v>
      </c>
      <c r="H16" s="11" t="n">
        <f aca="false">C16*F16</f>
        <v>45000</v>
      </c>
      <c r="I16" s="11" t="n">
        <f aca="false">G16+H16</f>
        <v>225000</v>
      </c>
      <c r="J16" s="8" t="s">
        <v>35</v>
      </c>
    </row>
    <row r="17" customFormat="false" ht="22.35" hidden="false" customHeight="false" outlineLevel="0" collapsed="false">
      <c r="A17" s="7" t="s">
        <v>36</v>
      </c>
      <c r="B17" s="8" t="s">
        <v>37</v>
      </c>
      <c r="C17" s="9" t="n">
        <v>30</v>
      </c>
      <c r="D17" s="10" t="s">
        <v>34</v>
      </c>
      <c r="E17" s="9" t="n">
        <v>0</v>
      </c>
      <c r="F17" s="9" t="n">
        <v>150</v>
      </c>
      <c r="G17" s="11" t="n">
        <f aca="false">C17*E17</f>
        <v>0</v>
      </c>
      <c r="H17" s="11" t="n">
        <f aca="false">C17*F17</f>
        <v>4500</v>
      </c>
      <c r="I17" s="11" t="n">
        <f aca="false">G17+H17</f>
        <v>4500</v>
      </c>
      <c r="J17" s="8" t="s">
        <v>38</v>
      </c>
    </row>
    <row r="18" customFormat="false" ht="22.35" hidden="false" customHeight="false" outlineLevel="0" collapsed="false">
      <c r="A18" s="7" t="s">
        <v>39</v>
      </c>
      <c r="B18" s="8" t="s">
        <v>40</v>
      </c>
      <c r="C18" s="9" t="n">
        <v>1</v>
      </c>
      <c r="D18" s="10" t="s">
        <v>34</v>
      </c>
      <c r="E18" s="9" t="n">
        <v>0</v>
      </c>
      <c r="F18" s="9" t="n">
        <v>5500</v>
      </c>
      <c r="G18" s="11" t="n">
        <f aca="false">C18*E18</f>
        <v>0</v>
      </c>
      <c r="H18" s="11" t="n">
        <f aca="false">C18*F18</f>
        <v>5500</v>
      </c>
      <c r="I18" s="11" t="n">
        <f aca="false">G18+H18</f>
        <v>5500</v>
      </c>
      <c r="J18" s="8" t="s">
        <v>41</v>
      </c>
    </row>
    <row r="19" customFormat="false" ht="15" hidden="false" customHeight="false" outlineLevel="0" collapsed="false">
      <c r="A19" s="7" t="s">
        <v>42</v>
      </c>
      <c r="B19" s="8" t="s">
        <v>43</v>
      </c>
      <c r="C19" s="9" t="n">
        <v>12</v>
      </c>
      <c r="D19" s="10" t="s">
        <v>44</v>
      </c>
      <c r="E19" s="9" t="n">
        <v>0</v>
      </c>
      <c r="F19" s="9" t="n">
        <v>0</v>
      </c>
      <c r="G19" s="11" t="n">
        <f aca="false">C19*E19</f>
        <v>0</v>
      </c>
      <c r="H19" s="11" t="n">
        <f aca="false">C19*F19</f>
        <v>0</v>
      </c>
      <c r="I19" s="11" t="n">
        <f aca="false">G19+H19</f>
        <v>0</v>
      </c>
      <c r="J19" s="8" t="s">
        <v>29</v>
      </c>
    </row>
    <row r="20" customFormat="false" ht="15" hidden="false" customHeight="false" outlineLevel="0" collapsed="false">
      <c r="A20" s="12" t="s">
        <v>45</v>
      </c>
      <c r="B20" s="12"/>
      <c r="C20" s="12"/>
      <c r="D20" s="12"/>
      <c r="E20" s="12"/>
      <c r="F20" s="12"/>
      <c r="G20" s="13" t="n">
        <f aca="false">SUM(G16:G19)</f>
        <v>180000</v>
      </c>
      <c r="H20" s="13" t="n">
        <f aca="false">SUM(H16:H19)</f>
        <v>55000</v>
      </c>
      <c r="I20" s="13" t="n">
        <f aca="false">SUM(I16:I19)</f>
        <v>235000</v>
      </c>
      <c r="J20" s="14"/>
    </row>
    <row r="22" customFormat="false" ht="12.65" hidden="false" customHeight="false" outlineLevel="0" collapsed="false">
      <c r="A22" s="6" t="s">
        <v>46</v>
      </c>
      <c r="B22" s="6"/>
      <c r="C22" s="6"/>
      <c r="D22" s="6"/>
      <c r="E22" s="6"/>
      <c r="F22" s="6"/>
      <c r="G22" s="6"/>
      <c r="H22" s="6"/>
      <c r="I22" s="6"/>
      <c r="J22" s="6"/>
    </row>
    <row r="23" customFormat="false" ht="15" hidden="false" customHeight="false" outlineLevel="0" collapsed="false">
      <c r="A23" s="7" t="s">
        <v>47</v>
      </c>
      <c r="B23" s="8" t="s">
        <v>48</v>
      </c>
      <c r="C23" s="9" t="n">
        <v>85</v>
      </c>
      <c r="D23" s="10" t="s">
        <v>49</v>
      </c>
      <c r="E23" s="9" t="n">
        <v>2200</v>
      </c>
      <c r="F23" s="9" t="n">
        <v>500</v>
      </c>
      <c r="G23" s="11" t="n">
        <f aca="false">C23*E23</f>
        <v>187000</v>
      </c>
      <c r="H23" s="11" t="n">
        <f aca="false">C23*F23</f>
        <v>42500</v>
      </c>
      <c r="I23" s="11" t="n">
        <f aca="false">G23+H23</f>
        <v>229500</v>
      </c>
      <c r="J23" s="8" t="s">
        <v>26</v>
      </c>
    </row>
    <row r="24" customFormat="false" ht="15" hidden="false" customHeight="false" outlineLevel="0" collapsed="false">
      <c r="A24" s="7" t="s">
        <v>50</v>
      </c>
      <c r="B24" s="8" t="s">
        <v>51</v>
      </c>
      <c r="C24" s="9" t="n">
        <v>9500</v>
      </c>
      <c r="D24" s="10" t="s">
        <v>52</v>
      </c>
      <c r="E24" s="9" t="n">
        <v>24</v>
      </c>
      <c r="F24" s="9" t="n">
        <v>4</v>
      </c>
      <c r="G24" s="11" t="n">
        <f aca="false">C24*E24</f>
        <v>228000</v>
      </c>
      <c r="H24" s="11" t="n">
        <f aca="false">C24*F24</f>
        <v>38000</v>
      </c>
      <c r="I24" s="11" t="n">
        <f aca="false">G24+H24</f>
        <v>266000</v>
      </c>
      <c r="J24" s="8" t="s">
        <v>26</v>
      </c>
    </row>
    <row r="25" customFormat="false" ht="15" hidden="false" customHeight="false" outlineLevel="0" collapsed="false">
      <c r="A25" s="7" t="s">
        <v>53</v>
      </c>
      <c r="B25" s="8" t="s">
        <v>54</v>
      </c>
      <c r="C25" s="9" t="n">
        <v>560</v>
      </c>
      <c r="D25" s="10" t="s">
        <v>55</v>
      </c>
      <c r="E25" s="9" t="n">
        <v>180</v>
      </c>
      <c r="F25" s="9" t="n">
        <v>120</v>
      </c>
      <c r="G25" s="11" t="n">
        <f aca="false">C25*E25</f>
        <v>100800</v>
      </c>
      <c r="H25" s="11" t="n">
        <f aca="false">C25*F25</f>
        <v>67200</v>
      </c>
      <c r="I25" s="11" t="n">
        <f aca="false">G25+H25</f>
        <v>168000</v>
      </c>
      <c r="J25" s="8" t="s">
        <v>26</v>
      </c>
    </row>
    <row r="26" customFormat="false" ht="15" hidden="false" customHeight="false" outlineLevel="0" collapsed="false">
      <c r="A26" s="7" t="s">
        <v>56</v>
      </c>
      <c r="B26" s="8" t="s">
        <v>57</v>
      </c>
      <c r="C26" s="9" t="n">
        <v>45</v>
      </c>
      <c r="D26" s="10" t="s">
        <v>49</v>
      </c>
      <c r="E26" s="9" t="n">
        <v>350</v>
      </c>
      <c r="F26" s="9" t="n">
        <v>80</v>
      </c>
      <c r="G26" s="11" t="n">
        <f aca="false">C26*E26</f>
        <v>15750</v>
      </c>
      <c r="H26" s="11" t="n">
        <f aca="false">C26*F26</f>
        <v>3600</v>
      </c>
      <c r="I26" s="11" t="n">
        <f aca="false">G26+H26</f>
        <v>19350</v>
      </c>
      <c r="J26" s="8" t="s">
        <v>26</v>
      </c>
    </row>
    <row r="27" customFormat="false" ht="15" hidden="false" customHeight="false" outlineLevel="0" collapsed="false">
      <c r="A27" s="12" t="s">
        <v>58</v>
      </c>
      <c r="B27" s="12"/>
      <c r="C27" s="12"/>
      <c r="D27" s="12"/>
      <c r="E27" s="12"/>
      <c r="F27" s="12"/>
      <c r="G27" s="13" t="n">
        <f aca="false">SUM(G23:G26)</f>
        <v>531550</v>
      </c>
      <c r="H27" s="13" t="n">
        <f aca="false">SUM(H23:H26)</f>
        <v>151300</v>
      </c>
      <c r="I27" s="13" t="n">
        <f aca="false">SUM(I23:I26)</f>
        <v>682850</v>
      </c>
      <c r="J27" s="14"/>
    </row>
    <row r="29" customFormat="false" ht="12.65" hidden="false" customHeight="false" outlineLevel="0" collapsed="false">
      <c r="A29" s="6" t="s">
        <v>59</v>
      </c>
      <c r="B29" s="6"/>
      <c r="C29" s="6"/>
      <c r="D29" s="6"/>
      <c r="E29" s="6"/>
      <c r="F29" s="6"/>
      <c r="G29" s="6"/>
      <c r="H29" s="6"/>
      <c r="I29" s="6"/>
      <c r="J29" s="6"/>
    </row>
    <row r="30" customFormat="false" ht="15" hidden="false" customHeight="false" outlineLevel="0" collapsed="false">
      <c r="A30" s="7" t="s">
        <v>60</v>
      </c>
      <c r="B30" s="8" t="s">
        <v>61</v>
      </c>
      <c r="C30" s="9" t="n">
        <v>0</v>
      </c>
      <c r="D30" s="10" t="s">
        <v>55</v>
      </c>
      <c r="E30" s="9" t="n">
        <v>0</v>
      </c>
      <c r="F30" s="9" t="n">
        <v>0</v>
      </c>
      <c r="G30" s="11" t="n">
        <f aca="false">C30*E30</f>
        <v>0</v>
      </c>
      <c r="H30" s="11" t="n">
        <f aca="false">C30*F30</f>
        <v>0</v>
      </c>
      <c r="I30" s="11" t="n">
        <f aca="false">G30+H30</f>
        <v>0</v>
      </c>
      <c r="J30" s="8" t="s">
        <v>29</v>
      </c>
    </row>
    <row r="31" customFormat="false" ht="15" hidden="false" customHeight="false" outlineLevel="0" collapsed="false">
      <c r="A31" s="7" t="s">
        <v>62</v>
      </c>
      <c r="B31" s="8" t="s">
        <v>63</v>
      </c>
      <c r="C31" s="9" t="n">
        <v>0</v>
      </c>
      <c r="D31" s="10" t="s">
        <v>55</v>
      </c>
      <c r="E31" s="9" t="n">
        <v>0</v>
      </c>
      <c r="F31" s="9" t="n">
        <v>0</v>
      </c>
      <c r="G31" s="11" t="n">
        <f aca="false">C31*E31</f>
        <v>0</v>
      </c>
      <c r="H31" s="11" t="n">
        <f aca="false">C31*F31</f>
        <v>0</v>
      </c>
      <c r="I31" s="11" t="n">
        <f aca="false">G31+H31</f>
        <v>0</v>
      </c>
      <c r="J31" s="8"/>
    </row>
    <row r="32" customFormat="false" ht="15" hidden="false" customHeight="false" outlineLevel="0" collapsed="false">
      <c r="A32" s="7" t="s">
        <v>64</v>
      </c>
      <c r="B32" s="8" t="s">
        <v>65</v>
      </c>
      <c r="C32" s="9" t="n">
        <v>0</v>
      </c>
      <c r="D32" s="10" t="s">
        <v>55</v>
      </c>
      <c r="E32" s="9" t="n">
        <v>0</v>
      </c>
      <c r="F32" s="9" t="n">
        <v>0</v>
      </c>
      <c r="G32" s="11" t="n">
        <f aca="false">C32*E32</f>
        <v>0</v>
      </c>
      <c r="H32" s="11" t="n">
        <f aca="false">C32*F32</f>
        <v>0</v>
      </c>
      <c r="I32" s="11" t="n">
        <f aca="false">G32+H32</f>
        <v>0</v>
      </c>
      <c r="J32" s="8"/>
    </row>
    <row r="33" customFormat="false" ht="15" hidden="false" customHeight="false" outlineLevel="0" collapsed="false">
      <c r="A33" s="7" t="s">
        <v>66</v>
      </c>
      <c r="B33" s="8" t="s">
        <v>67</v>
      </c>
      <c r="C33" s="9" t="n">
        <v>0</v>
      </c>
      <c r="D33" s="10" t="s">
        <v>55</v>
      </c>
      <c r="E33" s="9" t="n">
        <v>0</v>
      </c>
      <c r="F33" s="9" t="n">
        <v>0</v>
      </c>
      <c r="G33" s="11" t="n">
        <f aca="false">C33*E33</f>
        <v>0</v>
      </c>
      <c r="H33" s="11" t="n">
        <f aca="false">C33*F33</f>
        <v>0</v>
      </c>
      <c r="I33" s="11" t="n">
        <f aca="false">G33+H33</f>
        <v>0</v>
      </c>
      <c r="J33" s="8"/>
    </row>
    <row r="34" customFormat="false" ht="15" hidden="false" customHeight="false" outlineLevel="0" collapsed="false">
      <c r="A34" s="7" t="s">
        <v>68</v>
      </c>
      <c r="B34" s="8" t="s">
        <v>69</v>
      </c>
      <c r="C34" s="9" t="n">
        <v>0</v>
      </c>
      <c r="D34" s="10" t="s">
        <v>70</v>
      </c>
      <c r="E34" s="9" t="n">
        <v>0</v>
      </c>
      <c r="F34" s="9" t="n">
        <v>0</v>
      </c>
      <c r="G34" s="11" t="n">
        <f aca="false">C34*E34</f>
        <v>0</v>
      </c>
      <c r="H34" s="11" t="n">
        <f aca="false">C34*F34</f>
        <v>0</v>
      </c>
      <c r="I34" s="11" t="n">
        <f aca="false">G34+H34</f>
        <v>0</v>
      </c>
      <c r="J34" s="8"/>
    </row>
    <row r="35" customFormat="false" ht="15" hidden="false" customHeight="false" outlineLevel="0" collapsed="false">
      <c r="A35" s="7" t="s">
        <v>71</v>
      </c>
      <c r="B35" s="8" t="s">
        <v>72</v>
      </c>
      <c r="C35" s="9" t="n">
        <v>0</v>
      </c>
      <c r="D35" s="10" t="s">
        <v>55</v>
      </c>
      <c r="E35" s="9" t="n">
        <v>0</v>
      </c>
      <c r="F35" s="9" t="n">
        <v>0</v>
      </c>
      <c r="G35" s="11" t="n">
        <f aca="false">C35*E35</f>
        <v>0</v>
      </c>
      <c r="H35" s="11" t="n">
        <f aca="false">C35*F35</f>
        <v>0</v>
      </c>
      <c r="I35" s="11" t="n">
        <f aca="false">G35+H35</f>
        <v>0</v>
      </c>
      <c r="J35" s="8"/>
    </row>
    <row r="36" customFormat="false" ht="15" hidden="false" customHeight="false" outlineLevel="0" collapsed="false">
      <c r="A36" s="12" t="s">
        <v>73</v>
      </c>
      <c r="B36" s="12"/>
      <c r="C36" s="12"/>
      <c r="D36" s="12"/>
      <c r="E36" s="12"/>
      <c r="F36" s="12"/>
      <c r="G36" s="13" t="n">
        <f aca="false">SUM(G30:G35)</f>
        <v>0</v>
      </c>
      <c r="H36" s="13" t="n">
        <f aca="false">SUM(H30:H35)</f>
        <v>0</v>
      </c>
      <c r="I36" s="13" t="n">
        <f aca="false">SUM(I30:I35)</f>
        <v>0</v>
      </c>
      <c r="J36" s="14"/>
    </row>
    <row r="38" customFormat="false" ht="12.65" hidden="false" customHeight="false" outlineLevel="0" collapsed="false">
      <c r="A38" s="6" t="s">
        <v>74</v>
      </c>
      <c r="B38" s="6"/>
      <c r="C38" s="6"/>
      <c r="D38" s="6"/>
      <c r="E38" s="6"/>
      <c r="F38" s="6"/>
      <c r="G38" s="6"/>
      <c r="H38" s="6"/>
      <c r="I38" s="6"/>
      <c r="J38" s="6"/>
    </row>
    <row r="39" customFormat="false" ht="15" hidden="false" customHeight="false" outlineLevel="0" collapsed="false">
      <c r="A39" s="7" t="s">
        <v>75</v>
      </c>
      <c r="B39" s="8" t="s">
        <v>76</v>
      </c>
      <c r="C39" s="9" t="n">
        <v>0</v>
      </c>
      <c r="D39" s="10" t="s">
        <v>77</v>
      </c>
      <c r="E39" s="9" t="n">
        <v>0</v>
      </c>
      <c r="F39" s="9" t="n">
        <v>0</v>
      </c>
      <c r="G39" s="11" t="n">
        <f aca="false">C39*E39</f>
        <v>0</v>
      </c>
      <c r="H39" s="11" t="n">
        <f aca="false">C39*F39</f>
        <v>0</v>
      </c>
      <c r="I39" s="11" t="n">
        <f aca="false">G39+H39</f>
        <v>0</v>
      </c>
      <c r="J39" s="8"/>
    </row>
    <row r="40" customFormat="false" ht="15" hidden="false" customHeight="false" outlineLevel="0" collapsed="false">
      <c r="A40" s="7" t="s">
        <v>78</v>
      </c>
      <c r="B40" s="8" t="s">
        <v>79</v>
      </c>
      <c r="C40" s="9" t="n">
        <v>0</v>
      </c>
      <c r="D40" s="10" t="s">
        <v>77</v>
      </c>
      <c r="E40" s="9" t="n">
        <v>0</v>
      </c>
      <c r="F40" s="9" t="n">
        <v>0</v>
      </c>
      <c r="G40" s="11" t="n">
        <f aca="false">C40*E40</f>
        <v>0</v>
      </c>
      <c r="H40" s="11" t="n">
        <f aca="false">C40*F40</f>
        <v>0</v>
      </c>
      <c r="I40" s="11" t="n">
        <f aca="false">G40+H40</f>
        <v>0</v>
      </c>
      <c r="J40" s="8"/>
    </row>
    <row r="41" customFormat="false" ht="15" hidden="false" customHeight="false" outlineLevel="0" collapsed="false">
      <c r="A41" s="7" t="s">
        <v>80</v>
      </c>
      <c r="B41" s="8" t="s">
        <v>81</v>
      </c>
      <c r="C41" s="9" t="n">
        <v>0</v>
      </c>
      <c r="D41" s="10" t="s">
        <v>22</v>
      </c>
      <c r="E41" s="9" t="n">
        <v>0</v>
      </c>
      <c r="F41" s="9" t="n">
        <v>0</v>
      </c>
      <c r="G41" s="11" t="n">
        <f aca="false">C41*E41</f>
        <v>0</v>
      </c>
      <c r="H41" s="11" t="n">
        <f aca="false">C41*F41</f>
        <v>0</v>
      </c>
      <c r="I41" s="11" t="n">
        <f aca="false">G41+H41</f>
        <v>0</v>
      </c>
      <c r="J41" s="8"/>
    </row>
    <row r="42" customFormat="false" ht="15" hidden="false" customHeight="false" outlineLevel="0" collapsed="false">
      <c r="A42" s="12" t="s">
        <v>82</v>
      </c>
      <c r="B42" s="12"/>
      <c r="C42" s="12"/>
      <c r="D42" s="12"/>
      <c r="E42" s="12"/>
      <c r="F42" s="12"/>
      <c r="G42" s="13" t="n">
        <f aca="false">SUM(G39:G41)</f>
        <v>0</v>
      </c>
      <c r="H42" s="13" t="n">
        <f aca="false">SUM(H39:H41)</f>
        <v>0</v>
      </c>
      <c r="I42" s="13" t="n">
        <f aca="false">SUM(I39:I41)</f>
        <v>0</v>
      </c>
      <c r="J42" s="14"/>
    </row>
    <row r="44" customFormat="false" ht="12.65" hidden="false" customHeight="false" outlineLevel="0" collapsed="false">
      <c r="A44" s="6" t="s">
        <v>83</v>
      </c>
      <c r="B44" s="6"/>
      <c r="C44" s="6"/>
      <c r="D44" s="6"/>
      <c r="E44" s="6"/>
      <c r="F44" s="6"/>
      <c r="G44" s="6"/>
      <c r="H44" s="6"/>
      <c r="I44" s="6"/>
      <c r="J44" s="6"/>
    </row>
    <row r="45" customFormat="false" ht="15" hidden="false" customHeight="false" outlineLevel="0" collapsed="false">
      <c r="A45" s="7" t="s">
        <v>84</v>
      </c>
      <c r="B45" s="8" t="s">
        <v>85</v>
      </c>
      <c r="C45" s="9" t="n">
        <v>0</v>
      </c>
      <c r="D45" s="10" t="s">
        <v>86</v>
      </c>
      <c r="E45" s="9" t="n">
        <v>0</v>
      </c>
      <c r="F45" s="9" t="n">
        <v>0</v>
      </c>
      <c r="G45" s="11" t="n">
        <f aca="false">C45*E45</f>
        <v>0</v>
      </c>
      <c r="H45" s="11" t="n">
        <f aca="false">C45*F45</f>
        <v>0</v>
      </c>
      <c r="I45" s="11" t="n">
        <f aca="false">G45+H45</f>
        <v>0</v>
      </c>
      <c r="J45" s="8"/>
    </row>
    <row r="46" customFormat="false" ht="15" hidden="false" customHeight="false" outlineLevel="0" collapsed="false">
      <c r="A46" s="7" t="s">
        <v>87</v>
      </c>
      <c r="B46" s="8" t="s">
        <v>88</v>
      </c>
      <c r="C46" s="9" t="n">
        <v>0</v>
      </c>
      <c r="D46" s="10" t="s">
        <v>55</v>
      </c>
      <c r="E46" s="9" t="n">
        <v>0</v>
      </c>
      <c r="F46" s="9" t="n">
        <v>0</v>
      </c>
      <c r="G46" s="11" t="n">
        <f aca="false">C46*E46</f>
        <v>0</v>
      </c>
      <c r="H46" s="11" t="n">
        <f aca="false">C46*F46</f>
        <v>0</v>
      </c>
      <c r="I46" s="11" t="n">
        <f aca="false">G46+H46</f>
        <v>0</v>
      </c>
      <c r="J46" s="8"/>
    </row>
    <row r="47" customFormat="false" ht="15" hidden="false" customHeight="false" outlineLevel="0" collapsed="false">
      <c r="A47" s="7" t="s">
        <v>89</v>
      </c>
      <c r="B47" s="8" t="s">
        <v>90</v>
      </c>
      <c r="C47" s="9" t="n">
        <v>1</v>
      </c>
      <c r="D47" s="10" t="s">
        <v>22</v>
      </c>
      <c r="E47" s="9" t="n">
        <v>0</v>
      </c>
      <c r="F47" s="9" t="n">
        <v>0</v>
      </c>
      <c r="G47" s="11" t="n">
        <f aca="false">C47*E47</f>
        <v>0</v>
      </c>
      <c r="H47" s="11" t="n">
        <f aca="false">C47*F47</f>
        <v>0</v>
      </c>
      <c r="I47" s="11" t="n">
        <f aca="false">G47+H47</f>
        <v>0</v>
      </c>
      <c r="J47" s="8"/>
    </row>
    <row r="48" customFormat="false" ht="15" hidden="false" customHeight="false" outlineLevel="0" collapsed="false">
      <c r="A48" s="12" t="s">
        <v>91</v>
      </c>
      <c r="B48" s="12"/>
      <c r="C48" s="12"/>
      <c r="D48" s="12"/>
      <c r="E48" s="12"/>
      <c r="F48" s="12"/>
      <c r="G48" s="13" t="n">
        <f aca="false">SUM(G45:G47)</f>
        <v>0</v>
      </c>
      <c r="H48" s="13" t="n">
        <f aca="false">SUM(H45:H47)</f>
        <v>0</v>
      </c>
      <c r="I48" s="13" t="n">
        <f aca="false">SUM(I45:I47)</f>
        <v>0</v>
      </c>
      <c r="J48" s="14"/>
    </row>
    <row r="50" customFormat="false" ht="15" hidden="false" customHeight="false" outlineLevel="0" collapsed="false">
      <c r="A50" s="15" t="s">
        <v>92</v>
      </c>
      <c r="B50" s="15"/>
      <c r="C50" s="15"/>
      <c r="D50" s="15"/>
      <c r="E50" s="15"/>
      <c r="F50" s="15"/>
      <c r="G50" s="16" t="n">
        <f aca="false">G13+G20+G27+G36+G42+G48</f>
        <v>741550</v>
      </c>
      <c r="H50" s="16" t="n">
        <f aca="false">H13+H20+H27+H36+H42+H48</f>
        <v>214300</v>
      </c>
      <c r="I50" s="16" t="n">
        <f aca="false">I13+I20+I27+I36+I42+I48</f>
        <v>955850</v>
      </c>
      <c r="J50" s="14"/>
    </row>
    <row r="51" customFormat="false" ht="22.35" hidden="false" customHeight="false" outlineLevel="0" collapsed="false">
      <c r="A51" s="17" t="s">
        <v>93</v>
      </c>
      <c r="B51" s="17"/>
      <c r="C51" s="17"/>
      <c r="D51" s="17"/>
      <c r="E51" s="17"/>
      <c r="F51" s="17"/>
      <c r="G51" s="17"/>
      <c r="H51" s="17"/>
      <c r="I51" s="18" t="n">
        <v>0.25</v>
      </c>
      <c r="J51" s="19" t="s">
        <v>94</v>
      </c>
    </row>
    <row r="52" customFormat="false" ht="15" hidden="false" customHeight="false" outlineLevel="0" collapsed="false">
      <c r="A52" s="17" t="s">
        <v>95</v>
      </c>
      <c r="B52" s="17"/>
      <c r="C52" s="17"/>
      <c r="D52" s="17"/>
      <c r="E52" s="17"/>
      <c r="F52" s="17"/>
      <c r="G52" s="17"/>
      <c r="H52" s="17"/>
      <c r="I52" s="11" t="n">
        <f aca="false">I50*I51</f>
        <v>238962.5</v>
      </c>
      <c r="J52" s="19"/>
    </row>
    <row r="53" customFormat="false" ht="15" hidden="false" customHeight="false" outlineLevel="0" collapsed="false">
      <c r="A53" s="17" t="s">
        <v>96</v>
      </c>
      <c r="B53" s="17"/>
      <c r="C53" s="17"/>
      <c r="D53" s="17"/>
      <c r="E53" s="17"/>
      <c r="F53" s="17"/>
      <c r="G53" s="17"/>
      <c r="H53" s="17"/>
      <c r="I53" s="11" t="n">
        <f aca="false">I50+I52</f>
        <v>1194812.5</v>
      </c>
      <c r="J53" s="19"/>
    </row>
    <row r="54" customFormat="false" ht="15" hidden="false" customHeight="false" outlineLevel="0" collapsed="false">
      <c r="A54" s="17" t="s">
        <v>97</v>
      </c>
      <c r="B54" s="17"/>
      <c r="C54" s="17"/>
      <c r="D54" s="17"/>
      <c r="E54" s="17"/>
      <c r="F54" s="17"/>
      <c r="G54" s="17"/>
      <c r="H54" s="17"/>
      <c r="I54" s="18" t="n">
        <v>0.07</v>
      </c>
      <c r="J54" s="19" t="s">
        <v>98</v>
      </c>
    </row>
    <row r="55" customFormat="false" ht="15" hidden="false" customHeight="false" outlineLevel="0" collapsed="false">
      <c r="A55" s="17" t="s">
        <v>99</v>
      </c>
      <c r="B55" s="17"/>
      <c r="C55" s="17"/>
      <c r="D55" s="17"/>
      <c r="E55" s="17"/>
      <c r="F55" s="17"/>
      <c r="G55" s="17"/>
      <c r="H55" s="17"/>
      <c r="I55" s="11" t="n">
        <f aca="false">I53*I54</f>
        <v>83636.875</v>
      </c>
      <c r="J55" s="19"/>
    </row>
    <row r="56" customFormat="false" ht="15" hidden="false" customHeight="false" outlineLevel="0" collapsed="false">
      <c r="A56" s="15" t="s">
        <v>100</v>
      </c>
      <c r="B56" s="15"/>
      <c r="C56" s="15"/>
      <c r="D56" s="15"/>
      <c r="E56" s="15"/>
      <c r="F56" s="15"/>
      <c r="G56" s="15"/>
      <c r="H56" s="15"/>
      <c r="I56" s="16" t="n">
        <f aca="false">I53+I55</f>
        <v>1278449.375</v>
      </c>
      <c r="J56" s="19"/>
    </row>
  </sheetData>
  <mergeCells count="27">
    <mergeCell ref="A1:J1"/>
    <mergeCell ref="A2:J2"/>
    <mergeCell ref="B4:D4"/>
    <mergeCell ref="G4:I4"/>
    <mergeCell ref="B5:D5"/>
    <mergeCell ref="G5:I5"/>
    <mergeCell ref="B6:D6"/>
    <mergeCell ref="G6:I6"/>
    <mergeCell ref="A9:J9"/>
    <mergeCell ref="A13:F13"/>
    <mergeCell ref="A15:J15"/>
    <mergeCell ref="A20:F20"/>
    <mergeCell ref="A22:J22"/>
    <mergeCell ref="A27:F27"/>
    <mergeCell ref="A29:J29"/>
    <mergeCell ref="A36:F36"/>
    <mergeCell ref="A38:J38"/>
    <mergeCell ref="A42:F42"/>
    <mergeCell ref="A44:J44"/>
    <mergeCell ref="A48:F48"/>
    <mergeCell ref="A50:F50"/>
    <mergeCell ref="A51:H51"/>
    <mergeCell ref="A52:H52"/>
    <mergeCell ref="A53:H53"/>
    <mergeCell ref="A54:H54"/>
    <mergeCell ref="A55:H55"/>
    <mergeCell ref="A56:H56"/>
  </mergeCells>
  <dataValidations count="1">
    <dataValidation allowBlank="true" errorStyle="stop" operator="between" showDropDown="false" showErrorMessage="false" showInputMessage="false" sqref="D9:D49" type="list">
      <formula1>"งาน,ต้น,ฐาน,ลบ.ม.,ตร.ม.,ม.,กก.,ตัน,ชุด,จุด,แผ่น,ถุง,วัน,เที่ยว"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8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20" t="s">
        <v>101</v>
      </c>
    </row>
    <row r="2" customFormat="false" ht="15" hidden="false" customHeight="false" outlineLevel="0" collapsed="false">
      <c r="A2" s="21" t="s">
        <v>102</v>
      </c>
    </row>
    <row r="4" customFormat="false" ht="15" hidden="false" customHeight="false" outlineLevel="0" collapsed="false">
      <c r="A4" s="22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</row>
    <row r="5" customFormat="false" ht="15" hidden="false" customHeight="false" outlineLevel="0" collapsed="false">
      <c r="A5" s="23" t="s">
        <v>19</v>
      </c>
      <c r="B5" s="24" t="n">
        <f aca="false">BOQ!G13</f>
        <v>30000</v>
      </c>
      <c r="C5" s="24" t="n">
        <f aca="false">BOQ!H13</f>
        <v>8000</v>
      </c>
      <c r="D5" s="24" t="n">
        <f aca="false">BOQ!I13</f>
        <v>38000</v>
      </c>
      <c r="E5" s="25" t="n">
        <f aca="false">IF($D$11=0,0,D5/$D$11)</f>
        <v>0.0397551917141811</v>
      </c>
    </row>
    <row r="6" customFormat="false" ht="15" hidden="false" customHeight="false" outlineLevel="0" collapsed="false">
      <c r="A6" s="23" t="s">
        <v>31</v>
      </c>
      <c r="B6" s="24" t="n">
        <f aca="false">BOQ!G20</f>
        <v>180000</v>
      </c>
      <c r="C6" s="24" t="n">
        <f aca="false">BOQ!H20</f>
        <v>55000</v>
      </c>
      <c r="D6" s="24" t="n">
        <f aca="false">BOQ!I20</f>
        <v>235000</v>
      </c>
      <c r="E6" s="25" t="n">
        <f aca="false">IF($D$11=0,0,D6/$D$11)</f>
        <v>0.245854475074541</v>
      </c>
    </row>
    <row r="7" customFormat="false" ht="15" hidden="false" customHeight="false" outlineLevel="0" collapsed="false">
      <c r="A7" s="23" t="s">
        <v>46</v>
      </c>
      <c r="B7" s="24" t="n">
        <f aca="false">BOQ!G27</f>
        <v>531550</v>
      </c>
      <c r="C7" s="24" t="n">
        <f aca="false">BOQ!H27</f>
        <v>151300</v>
      </c>
      <c r="D7" s="24" t="n">
        <f aca="false">BOQ!I27</f>
        <v>682850</v>
      </c>
      <c r="E7" s="25" t="n">
        <f aca="false">IF($D$11=0,0,D7/$D$11)</f>
        <v>0.714390333211278</v>
      </c>
    </row>
    <row r="8" customFormat="false" ht="15" hidden="false" customHeight="false" outlineLevel="0" collapsed="false">
      <c r="A8" s="23" t="s">
        <v>59</v>
      </c>
      <c r="B8" s="24" t="n">
        <f aca="false">BOQ!G36</f>
        <v>0</v>
      </c>
      <c r="C8" s="24" t="n">
        <f aca="false">BOQ!H36</f>
        <v>0</v>
      </c>
      <c r="D8" s="24" t="n">
        <f aca="false">BOQ!I36</f>
        <v>0</v>
      </c>
      <c r="E8" s="25" t="n">
        <f aca="false">IF($D$11=0,0,D8/$D$11)</f>
        <v>0</v>
      </c>
    </row>
    <row r="9" customFormat="false" ht="15" hidden="false" customHeight="false" outlineLevel="0" collapsed="false">
      <c r="A9" s="23" t="s">
        <v>74</v>
      </c>
      <c r="B9" s="24" t="n">
        <f aca="false">BOQ!G42</f>
        <v>0</v>
      </c>
      <c r="C9" s="24" t="n">
        <f aca="false">BOQ!H42</f>
        <v>0</v>
      </c>
      <c r="D9" s="24" t="n">
        <f aca="false">BOQ!I42</f>
        <v>0</v>
      </c>
      <c r="E9" s="25" t="n">
        <f aca="false">IF($D$11=0,0,D9/$D$11)</f>
        <v>0</v>
      </c>
    </row>
    <row r="10" customFormat="false" ht="15" hidden="false" customHeight="false" outlineLevel="0" collapsed="false">
      <c r="A10" s="23" t="s">
        <v>83</v>
      </c>
      <c r="B10" s="24" t="n">
        <f aca="false">BOQ!G48</f>
        <v>0</v>
      </c>
      <c r="C10" s="24" t="n">
        <f aca="false">BOQ!H48</f>
        <v>0</v>
      </c>
      <c r="D10" s="24" t="n">
        <f aca="false">BOQ!I48</f>
        <v>0</v>
      </c>
      <c r="E10" s="25" t="n">
        <f aca="false">IF($D$11=0,0,D10/$D$11)</f>
        <v>0</v>
      </c>
    </row>
    <row r="11" customFormat="false" ht="15" hidden="false" customHeight="false" outlineLevel="0" collapsed="false">
      <c r="A11" s="26" t="s">
        <v>108</v>
      </c>
      <c r="B11" s="27" t="n">
        <f aca="false">SUM(B5:B10)</f>
        <v>741550</v>
      </c>
      <c r="C11" s="27" t="n">
        <f aca="false">SUM(C5:C10)</f>
        <v>214300</v>
      </c>
      <c r="D11" s="27" t="n">
        <f aca="false">SUM(D5:D10)</f>
        <v>955850</v>
      </c>
      <c r="E11" s="28" t="n">
        <f aca="false">IF(D11=0,0,SUM(E5:E10))</f>
        <v>1</v>
      </c>
    </row>
    <row r="12" customFormat="false" ht="15" hidden="false" customHeight="false" outlineLevel="0" collapsed="false">
      <c r="A12" s="3" t="s">
        <v>109</v>
      </c>
      <c r="D12" s="16" t="n">
        <f aca="false">BOQ!I56</f>
        <v>1278449.375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9" hidden="false" customHeight="false" outlineLevel="0" collapsed="false">
      <c r="A1" s="29" t="s">
        <v>110</v>
      </c>
    </row>
    <row r="2" customFormat="false" ht="15" hidden="false" customHeight="false" outlineLevel="0" collapsed="false">
      <c r="A2" s="30"/>
    </row>
    <row r="3" customFormat="false" ht="15" hidden="false" customHeight="false" outlineLevel="0" collapsed="false">
      <c r="A3" s="30" t="s">
        <v>111</v>
      </c>
    </row>
    <row r="4" customFormat="false" ht="15" hidden="false" customHeight="false" outlineLevel="0" collapsed="false">
      <c r="A4" s="30" t="s">
        <v>112</v>
      </c>
    </row>
    <row r="5" customFormat="false" ht="22.35" hidden="false" customHeight="false" outlineLevel="0" collapsed="false">
      <c r="A5" s="30" t="s">
        <v>113</v>
      </c>
    </row>
    <row r="6" customFormat="false" ht="15" hidden="false" customHeight="false" outlineLevel="0" collapsed="false">
      <c r="A6" s="30" t="s">
        <v>114</v>
      </c>
    </row>
    <row r="7" customFormat="false" ht="15" hidden="false" customHeight="false" outlineLevel="0" collapsed="false">
      <c r="A7" s="30" t="s">
        <v>115</v>
      </c>
    </row>
    <row r="8" customFormat="false" ht="15" hidden="false" customHeight="false" outlineLevel="0" collapsed="false">
      <c r="A8" s="30"/>
    </row>
    <row r="9" customFormat="false" ht="22.35" hidden="false" customHeight="false" outlineLevel="0" collapsed="false">
      <c r="A9" s="31" t="s">
        <v>116</v>
      </c>
    </row>
    <row r="10" customFormat="false" ht="23.85" hidden="false" customHeight="false" outlineLevel="0" collapsed="false">
      <c r="A10" s="31" t="s">
        <v>117</v>
      </c>
    </row>
    <row r="11" customFormat="false" ht="15" hidden="false" customHeight="false" outlineLevel="0" collapsed="false">
      <c r="A11" s="30"/>
    </row>
    <row r="12" customFormat="false" ht="15" hidden="false" customHeight="false" outlineLevel="0" collapsed="false">
      <c r="A12" s="30" t="s">
        <v>118</v>
      </c>
    </row>
    <row r="13" customFormat="false" ht="15" hidden="false" customHeight="false" outlineLevel="0" collapsed="false">
      <c r="A13" s="32" t="s">
        <v>119</v>
      </c>
    </row>
    <row r="14" customFormat="false" ht="15" hidden="false" customHeight="false" outlineLevel="0" collapsed="false">
      <c r="A14" s="32" t="s">
        <v>120</v>
      </c>
    </row>
    <row r="15" customFormat="false" ht="15" hidden="false" customHeight="false" outlineLevel="0" collapsed="false">
      <c r="A15" s="32" t="s">
        <v>121</v>
      </c>
    </row>
    <row r="16" customFormat="false" ht="15" hidden="false" customHeight="false" outlineLevel="0" collapsed="false">
      <c r="A16" s="30"/>
    </row>
    <row r="17" customFormat="false" ht="22.35" hidden="false" customHeight="false" outlineLevel="0" collapsed="false">
      <c r="A17" s="33" t="s">
        <v>122</v>
      </c>
    </row>
    <row r="18" customFormat="false" ht="15" hidden="false" customHeight="false" outlineLevel="0" collapsed="false">
      <c r="A18" s="33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2026-09-05T14:23:56Z</dcterms:created>
  <dc:creator>openpyxl</dc:creator>
  <dc:description/>
  <dc:language>en-US</dc:language>
  <cp:lastModifiedBy/>
  <dcterms:modified xsi:type="dcterms:W3CDTF">2026-09-05T14:23:56Z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